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ILANCIO 2015\"/>
    </mc:Choice>
  </mc:AlternateContent>
  <workbookProtection workbookPassword="898B" lockStructure="1"/>
  <bookViews>
    <workbookView xWindow="-12" yWindow="-12" windowWidth="15420" windowHeight="3732" activeTab="1"/>
  </bookViews>
  <sheets>
    <sheet name="Calcolo FPV" sheetId="5" r:id="rId1"/>
    <sheet name="RIS AMM corr-cap" sheetId="4" r:id="rId2"/>
  </sheets>
  <definedNames>
    <definedName name="_xlnm.Print_Area" localSheetId="0">'Calcolo FPV'!$A$1:$D$56</definedName>
    <definedName name="_xlnm.Print_Area" localSheetId="1">'RIS AMM corr-cap'!$A$3:$C$49</definedName>
  </definedNames>
  <calcPr calcId="152511"/>
</workbook>
</file>

<file path=xl/calcChain.xml><?xml version="1.0" encoding="utf-8"?>
<calcChain xmlns="http://schemas.openxmlformats.org/spreadsheetml/2006/main">
  <c r="C37" i="4" l="1"/>
  <c r="C30" i="4"/>
  <c r="C20" i="4"/>
  <c r="C22" i="4" s="1"/>
  <c r="C10" i="5"/>
  <c r="C19" i="5"/>
  <c r="C21" i="5"/>
  <c r="C17" i="5"/>
  <c r="D10" i="5"/>
  <c r="D19" i="5"/>
  <c r="D21" i="5"/>
  <c r="D17" i="5"/>
  <c r="D20" i="5"/>
  <c r="D54" i="5"/>
  <c r="D52" i="5"/>
  <c r="C46" i="5"/>
  <c r="C47" i="5"/>
  <c r="C48" i="5"/>
  <c r="D50" i="5"/>
  <c r="D48" i="5"/>
  <c r="D47" i="5"/>
  <c r="C13" i="5"/>
  <c r="C23" i="5"/>
  <c r="C33" i="5"/>
  <c r="D13" i="5"/>
  <c r="D23" i="5"/>
  <c r="D33" i="5"/>
  <c r="C45" i="5"/>
  <c r="D45" i="5"/>
  <c r="D46" i="5"/>
  <c r="D49" i="5"/>
  <c r="C50" i="5"/>
  <c r="C52" i="5"/>
  <c r="C53" i="5"/>
  <c r="D53" i="5"/>
  <c r="D55" i="5"/>
  <c r="C54" i="5"/>
  <c r="C56" i="5"/>
  <c r="D56" i="5"/>
  <c r="C55" i="5"/>
  <c r="C49" i="5"/>
  <c r="D29" i="5"/>
  <c r="D31" i="5"/>
  <c r="D27" i="5"/>
  <c r="D30" i="5"/>
  <c r="C20" i="5"/>
  <c r="D39" i="5"/>
  <c r="D41" i="5"/>
  <c r="D37" i="5"/>
  <c r="D40" i="5"/>
  <c r="C29" i="5"/>
  <c r="C31" i="5"/>
  <c r="C27" i="5"/>
  <c r="C30" i="5"/>
  <c r="C39" i="5"/>
  <c r="C41" i="5"/>
  <c r="C37" i="5"/>
  <c r="C40" i="5"/>
  <c r="C41" i="4" l="1"/>
</calcChain>
</file>

<file path=xl/comments1.xml><?xml version="1.0" encoding="utf-8"?>
<comments xmlns="http://schemas.openxmlformats.org/spreadsheetml/2006/main">
  <authors>
    <author>Angela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Angela: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<sst xmlns="http://schemas.openxmlformats.org/spreadsheetml/2006/main" count="99" uniqueCount="93">
  <si>
    <t>PROSPETTO DIMOSTRATIVO DEL RISULTATO DI AMMINISTRAZIONE ALLA DATA DEL RIACCERTAMENTO STRAORDINARIO DEI RESIDUI</t>
  </si>
  <si>
    <t>RESIDUI ATTIVI CANCELLATI IN QUANTO NON CORRELATI AD OBBLIGAZIONI GIURIDICHE PERFEZIONATE (b)</t>
  </si>
  <si>
    <t>(-)</t>
  </si>
  <si>
    <t>RESIDUI ATTIVI CANCELLATI IN QUANTO REIMPUTATI AGLI ESERCIZI IN CUI SONO ESIGIBILI (d)</t>
  </si>
  <si>
    <t>PARTE CORRENTE</t>
  </si>
  <si>
    <t>CONTO CAPITALE</t>
  </si>
  <si>
    <t>FONDO PLURIENNALE DI SPESA DEL BILANCIO 2015 E DI ENTRATA DEL BILANCIO 2016</t>
  </si>
  <si>
    <t>Spese reimpegnate con imputazione  all'esercizio 2016</t>
  </si>
  <si>
    <t>RIEPILOGO RIACCERTAMENTO STRAORDINARIO DEI RESIDUI</t>
  </si>
  <si>
    <t>Impegni  reimputati al 2015</t>
  </si>
  <si>
    <t>Impegni  reimputati al 2016</t>
  </si>
  <si>
    <t>Impegni  reimputati agli esercizi successivi</t>
  </si>
  <si>
    <t>Entrate accertate reimputate al 2015</t>
  </si>
  <si>
    <t>Entrate accertate reimputate al 2016</t>
  </si>
  <si>
    <t>Entrate accertate reimputate agli esercizi successivi</t>
  </si>
  <si>
    <t>TOTALE RESIDUI ATTIVI REIMPUTATI</t>
  </si>
  <si>
    <t>TOTALE RESIDUI PASSIVI REIMPUTATI</t>
  </si>
  <si>
    <t xml:space="preserve">Parte vincolata </t>
  </si>
  <si>
    <t>(+)</t>
  </si>
  <si>
    <t xml:space="preserve">(2) Indicare la quota dell'eccedenza dei residui attivi reimputati che è necessario accantonare per dare copertura ai residui passivi reimputati agli esercizi successivi se, in tali esercizi, il FPV accantonato in entrata del bilancio non è sufficiente. </t>
  </si>
  <si>
    <t>(1) In caso di riaccertamento di residui attivi e passivi imputati ad altri titoli del bilancio, aggiungere al prospetto ulteriori colonne. Il riaccertamento straordinario dei residui è eslcuso solo per i residui attivi e passivi riguardanti le partite di giro e le operazioni per conto terzi, cui non si applica il principio di competenza finanziaria potenziata.</t>
  </si>
  <si>
    <t>Spese reimpegnate con imputazione  all'esercizio 2015</t>
  </si>
  <si>
    <t xml:space="preserve">Vincoli derivanti da leggi e dai principi contabili </t>
  </si>
  <si>
    <t xml:space="preserve">Vincoli derivanti da trasferimenti  </t>
  </si>
  <si>
    <t xml:space="preserve">Vincoli derivanti dalla contrazione di mutui  </t>
  </si>
  <si>
    <t xml:space="preserve">Vincoli formalmente attribuiti dall'ente </t>
  </si>
  <si>
    <t xml:space="preserve">Altri vincoli da specificare di </t>
  </si>
  <si>
    <t>a</t>
  </si>
  <si>
    <t>b</t>
  </si>
  <si>
    <r>
      <t xml:space="preserve">Eccedenza dei residui attivi riaccertati accantonata al Fondo pluriennale vincolato di spesa, di importo non superiore a  (7)=( 5 )-(4) - ( b)  altrimenti indicare 0 </t>
    </r>
    <r>
      <rPr>
        <vertAlign val="superscript"/>
        <sz val="10"/>
        <rFont val="Arial"/>
        <family val="2"/>
      </rPr>
      <t>(2)</t>
    </r>
  </si>
  <si>
    <t>c</t>
  </si>
  <si>
    <r>
      <t xml:space="preserve">Eccedenza dei residui attivi riaccertati accantonata al Fondo pluriennale vincolato di spesa, di importo non superiore a  (12)=(10 )-(9)-( c), altrimenti indicare 0 </t>
    </r>
    <r>
      <rPr>
        <vertAlign val="superscript"/>
        <sz val="10"/>
        <rFont val="Arial"/>
        <family val="2"/>
      </rPr>
      <t>(2)</t>
    </r>
  </si>
  <si>
    <t>d</t>
  </si>
  <si>
    <t>Entrate  riaccertate con imputazione  all' esercizio  2016</t>
  </si>
  <si>
    <r>
      <t>Eccedenza dei residui attivi riaccertati accantonata al Fondo pluriennale vincolato di spesa, di importo non superiore a  (17)=(15)-(14)-( d) se positivo, altrimenti indicare 0</t>
    </r>
    <r>
      <rPr>
        <vertAlign val="superscript"/>
        <sz val="10"/>
        <rFont val="Arial"/>
        <family val="2"/>
      </rPr>
      <t>(2)</t>
    </r>
  </si>
  <si>
    <t>(digitare solo le celle evidenziate in giallo)</t>
  </si>
  <si>
    <r>
      <t>Parte accantonata</t>
    </r>
    <r>
      <rPr>
        <sz val="11"/>
        <color indexed="8"/>
        <rFont val="Calibri"/>
        <family val="2"/>
      </rPr>
      <t xml:space="preserve">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</si>
  <si>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Fondo crediti di dubbia e difficile esazione al 31/12/…. </t>
    </r>
    <r>
      <rPr>
        <b/>
        <vertAlign val="superscript"/>
        <sz val="11"/>
        <rFont val="Calibri"/>
        <family val="2"/>
      </rPr>
      <t>(4)</t>
    </r>
  </si>
  <si>
    <t>3) Non comprende il fondo pluriennale vincolato.</t>
  </si>
  <si>
    <t>RESIDUI PASSIVI CANCELLATI IN QUANTO REIMPUTATI AGLI ESERCIZI IN CUI SONO ESIGIBILI (e)</t>
  </si>
  <si>
    <r>
      <t xml:space="preserve">FONDO PLURIENNALE VINCOLATO  </t>
    </r>
    <r>
      <rPr>
        <vertAlign val="superscript"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 xml:space="preserve">g) = (e) -(d)+(f) </t>
    </r>
    <r>
      <rPr>
        <vertAlign val="superscript"/>
        <sz val="11"/>
        <color indexed="8"/>
        <rFont val="Calibri"/>
        <family val="2"/>
      </rPr>
      <t xml:space="preserve">  (2)</t>
    </r>
  </si>
  <si>
    <t>Totale parte accantonata (i)</t>
  </si>
  <si>
    <t>Totale parte vincolata (l)</t>
  </si>
  <si>
    <t xml:space="preserve">Totale parte destinata agli investimenti (m) </t>
  </si>
  <si>
    <t>Totale parte disponibile (n) =(k)-(i)- (l)-(m)</t>
  </si>
  <si>
    <t xml:space="preserve">Allegato B/1 </t>
  </si>
  <si>
    <t>Allegato n. 5/1</t>
  </si>
  <si>
    <t>al D.Lgs 118/2011</t>
  </si>
  <si>
    <t>Allegato n. 5/2</t>
  </si>
  <si>
    <t>4) Indicare l'importo del  fondo crediti di dubbia e difficile esazione determinato a seguito del riaccertamento straordinario dei residui ai sensi di quanto previsto dall'articolo  14 del DPCM 28 dicembre 2011 e del principio applicato della contabilità finanziaria.</t>
  </si>
  <si>
    <t>1) Non comprende i residui passivi definitivamente cancellati  cui corrispondono procedure di affidamento attivate ai sensi dell’articolo 53, comma 2, del citato decreto legislativo n. 163 del 2006,  per i quali è stato iscritto il fondo pluriennale vincolato.</t>
  </si>
  <si>
    <t>FONDO PLURIENNALE DA ISCRIVERE IN ENTRATA DEL BILANCIO 2015</t>
  </si>
  <si>
    <t>Residui passivi  eliminati alla data del ° gennaio 2015  e reimpegnati con imputazione agli esercizi  2015 o successivi</t>
  </si>
  <si>
    <t>Residui attivi eliminati alla data del 1° gennaio 2015 e riaccertati con imputazione agli esercizi 2015 e successivi</t>
  </si>
  <si>
    <t>Fondo pluriennale vincolato da iscrivere nell'entrata  del bilancio  2015,  pari a (3)=( 1 )+( a )-( 2 ) se positivo, altrimenti indicare 0</t>
  </si>
  <si>
    <t>Entrate  riaccertate con imputazione  all' esercizio  2015</t>
  </si>
  <si>
    <t>Quota del Fondo pluriennale vincolato di entrata utilizzata nel 2015, pari a   (6)=( 4 )+( b )-(5) se positivo, altrimenti indicare 0</t>
  </si>
  <si>
    <t>Incremento del fondo pluriennale vincolato di spesa  del bilancio di previsione 2015 e del fondo pluriennale di entrata  dell'esercizio 2016  (8) = (3) -(6)+(7) .</t>
  </si>
  <si>
    <t>FONDO PLURIENNALE DI SPESA DEL BILANCIO 2015 E DI ENTRATA DEL BILANCIO 2017</t>
  </si>
  <si>
    <t>Quota del Fondo pluriennale vincolato accantonata in entrata  utilizzata nel 2016, pari a (11)=( 9 )+( c )-(10) se positivo, altrimenti indicare 0</t>
  </si>
  <si>
    <t>Incremento del fondo pluriennale vincolato di spesa  del bilancio di previsione 2016 e del fondo pluriennale di entrata  dell'esercizio 2017  (13) = (8) -(11)+(12)</t>
  </si>
  <si>
    <t xml:space="preserve">FONDO PLURIENNALE DI SPESA DEL BILANCIO 2017 (e di entrata del bilancio 2018 se predisposto) </t>
  </si>
  <si>
    <t>Spese reimpegnate con imputazione  all'esercizio 2017</t>
  </si>
  <si>
    <t>Entrate  riaccertate con imputazione  all' esercizio  2017</t>
  </si>
  <si>
    <t>Quota del Fondo pluriennale vincolato accantonata in entrata  utilizzata nel 2017, pari a (16)=(14)+( d)-(15), altrimenti indicare 0</t>
  </si>
  <si>
    <t>Incremento del fondo pluriennale vincolato di spesa  del bilancio di previsione 2017  (18) = (13) -(16)+(17)</t>
  </si>
  <si>
    <t>Entrate accertate reimputate al 2017</t>
  </si>
  <si>
    <t>Impegni  reimputati al 2017</t>
  </si>
  <si>
    <t>RISULTATO DI AMMINISTRAZIONE AL 31 DICEMBRE 2014 DETERMINATO NEL RENDICONTO 2014 (a)</t>
  </si>
  <si>
    <t>RISULTATO DI AMMINISTRAZIONE AL 1° GENNAIO 2015 - DOPO IL RIACCERTAMENTO STRAORDINARIO DEI RESIDUI (h) = (a) -(b) +  ( c) - (d)+ (e) + (f) -(g)</t>
  </si>
  <si>
    <r>
      <t xml:space="preserve">RESIDUI  PASSIVI CANCELLATI IN QUANTO NON CORRELATI AD OBBLIGAZIONI GIURIDICHE PERFEZIONATE ( c) </t>
    </r>
    <r>
      <rPr>
        <vertAlign val="superscript"/>
        <sz val="11"/>
        <color indexed="8"/>
        <rFont val="Calibri"/>
        <family val="2"/>
      </rPr>
      <t>(1)</t>
    </r>
  </si>
  <si>
    <t xml:space="preserve">6) In caso di risultato negativo le regioni iscrivono nel passivo del bilancio di previsione dell'esercizio 2015  l'importo di cui alla lettera n, al netto dell'ammontare di debito autorizzato non ancora contratto. </t>
  </si>
  <si>
    <r>
      <t xml:space="preserve">Se (n) è negativo, tale importo è iscritto tra le spese del bilancio di previsione 2015 </t>
    </r>
    <r>
      <rPr>
        <b/>
        <vertAlign val="superscript"/>
        <sz val="11"/>
        <rFont val="Calibri"/>
        <family val="2"/>
      </rPr>
      <t>(6)</t>
    </r>
  </si>
  <si>
    <t>5) Solo per le regioni Indicare il ….% dello stock complessivo dei residui perenti al 31 dicembre 2014.</t>
  </si>
  <si>
    <t xml:space="preserve">Quota spese reimpegnate eccedente rispetto al FPV di entrata e alle entrate riaccertate, pari a (14)+( d)-(15)-(13) se positivo </t>
  </si>
  <si>
    <t xml:space="preserve">Quota spese reimpegnate eccedente rispetto al FPV di entrata e alle entrate riaccertate, pari a (9)+( c)-(10)-(8) se positivo </t>
  </si>
  <si>
    <t xml:space="preserve">Quota spese reimpegnate eccedente rispetto al FPV di entrata e alle entrate riaccertate, pari a (4)+(b)-(5)-(3) se positivo </t>
  </si>
  <si>
    <t>(7) Comprende anche le voci di spesa contenute nei quadri economici relative a spese di investimento, nei casi in cui, nel rispetto del principio applicato della contabilità finanziaria n. 5.4 , è consentita la costituzione del fondo pluriennale vincolato in assenza di obbligazioni giuridicamente costituite esigibili negli esercizi successivi.</t>
  </si>
  <si>
    <r>
      <t xml:space="preserve">RESIDUI PASSIVI DEFINITIVAMENTE CANCELLATI  CHE CONCORRONO ALLA DETERMINAZIONE DEL FONDO PLURIENNALE VINCOLATO (f) </t>
    </r>
    <r>
      <rPr>
        <vertAlign val="superscript"/>
        <sz val="11"/>
        <color indexed="8"/>
        <rFont val="Calibri"/>
        <family val="2"/>
      </rPr>
      <t>(7)</t>
    </r>
  </si>
  <si>
    <t>(3) Comprende anche le voci di spesa contenute nei quadri economici relative a spese di investimento, nei casi in cui, nel rispetto del principio applicato della contabilità finanziaria n. 5.4 , è consentita la costituzione del fondo pluriennale vincolato in assenza di obbligazioni giuridicamente costituite esigibili negli esercizi successivi.</t>
  </si>
  <si>
    <r>
      <t xml:space="preserve">Spesa corrispondente alle gare formalmente indette relative a lavori pubblici di cui all’articolo 3, comma 7, del decreto legislativo 12 aprile 2006, n. 163, che si prevede esigibili nel 2015 e negli esercizi successivi,  i cui impegni sono stati cancellati in assenza dell'obbligazione formalmente costituita </t>
    </r>
    <r>
      <rPr>
        <vertAlign val="superscript"/>
        <sz val="10"/>
        <rFont val="Arial"/>
        <family val="2"/>
      </rPr>
      <t>(3)</t>
    </r>
  </si>
  <si>
    <r>
      <t xml:space="preserve">Spesa corrispondente alle gare formalmente indette relative a lavori pubblici di cui all’articolo 3, comma 7, del decreto legislativo 12 aprile 2006, n. 163, che si prevede esigibili nel 2015   i cui impegni sono stati cancellati in assenza dell'obbligazione formalmente costituita </t>
    </r>
    <r>
      <rPr>
        <vertAlign val="superscript"/>
        <sz val="10"/>
        <rFont val="Arial"/>
        <family val="2"/>
      </rPr>
      <t>(3)</t>
    </r>
  </si>
  <si>
    <r>
      <t xml:space="preserve">Spesa corrispondente alle gare formalmente indette relative a lavori pubblici di cui all’articolo 3, comma 7, del decreto legislativo 12 aprile 2006, n. 163, che si prevede esigibili nel 2017   i cui impegni sono stati cancellati in assenza dell'obbligazione formalmente costituita </t>
    </r>
    <r>
      <rPr>
        <vertAlign val="superscript"/>
        <sz val="10"/>
        <rFont val="Arial"/>
        <family val="2"/>
      </rPr>
      <t>(3)</t>
    </r>
  </si>
  <si>
    <r>
      <t xml:space="preserve">Spesa corrispondente alle gare formalmente indette relative a lavori pubblici di cui all’articolo 3, comma 7, del decreto legislativo 12 aprile 2006, n. 163, che si prevede esigibili nel 2016   i cui impegni sono stati cancellati in assenza dell'obbligazione formalmente costituita  </t>
    </r>
    <r>
      <rPr>
        <vertAlign val="superscript"/>
        <sz val="10"/>
        <rFont val="Arial"/>
        <family val="2"/>
      </rPr>
      <t>(3)</t>
    </r>
  </si>
  <si>
    <t>2) Corrisponde alla somma del fondo pluriennale vincolato di parte corrente e del fondo pluriennale vincolato in conto capilate determinato dall'allegato concernente il fondo pluriennale vincolato (riga n. 3). Tale importo è  iscritto in entrata del bilancio di previsione 2015 - 2017, relativo all'esercizio 2015.</t>
  </si>
  <si>
    <t xml:space="preserve">DETERMINAZIONE DEL FONDO PLURIENNALE VINCOLATO NEL BILANCIO DI PREVISIONE 2015-2017 A SEGUITO DEL RIACCERTAMENTO STRAORDINARIO DEI RESIDUI                                                                                                                                                              ALLA DATA DEL 1° GENNAIO 2015 (1) </t>
  </si>
  <si>
    <r>
      <t>Composizione del risultato di amministrazione  al 1° gennaio 2015 - dopo il riaccertamento straordinario dei residui (g)</t>
    </r>
    <r>
      <rPr>
        <b/>
        <sz val="11"/>
        <rFont val="Calibri"/>
        <family val="2"/>
      </rPr>
      <t xml:space="preserve">: </t>
    </r>
  </si>
  <si>
    <t>Fondo ..... al 31/12/2014</t>
  </si>
  <si>
    <t>Fondo Spese per Passività Potenziali (vedi allegato)</t>
  </si>
  <si>
    <r>
      <rPr>
        <sz val="14"/>
        <rFont val="Arial"/>
        <family val="2"/>
      </rPr>
      <t>COMUNE DI ARIZZANO</t>
    </r>
    <r>
      <rPr>
        <sz val="10"/>
        <rFont val="Arial"/>
      </rPr>
      <t xml:space="preserve"> - ALLEGATO DELIBERA G.C. N. 29 DEL 27/04/2015</t>
    </r>
  </si>
  <si>
    <t>Finanziario</t>
  </si>
  <si>
    <t>Il Responsabile del Servizio</t>
  </si>
  <si>
    <t>Angela Giannuzzi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</si>
</sst>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sz val="11"/>
      <name val="Calibri"/>
      <family val="2"/>
    </font>
    <font>
      <b/>
      <vertAlign val="superscript"/>
      <sz val="11"/>
      <color indexed="8"/>
      <name val="Calibri"/>
      <family val="2"/>
    </font>
    <font>
      <b/>
      <vertAlign val="superscript"/>
      <sz val="11"/>
      <name val="Calibri"/>
      <family val="2"/>
    </font>
    <font>
      <vertAlign val="superscript"/>
      <sz val="10"/>
      <name val="Arial"/>
      <family val="2"/>
    </font>
    <font>
      <b/>
      <sz val="12"/>
      <color indexed="8"/>
      <name val="Times New Roman"/>
      <family val="1"/>
    </font>
    <font>
      <b/>
      <i/>
      <sz val="14"/>
      <name val="Times New Roman"/>
      <family val="1"/>
    </font>
    <font>
      <sz val="14"/>
      <color indexed="8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164" fontId="8" fillId="0" borderId="0" applyFont="0" applyFill="0" applyBorder="0" applyAlignment="0" applyProtection="0"/>
    <xf numFmtId="0" fontId="9" fillId="7" borderId="1" applyNumberFormat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22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3" fillId="0" borderId="0"/>
    <xf numFmtId="0" fontId="3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</cellStyleXfs>
  <cellXfs count="133">
    <xf numFmtId="0" fontId="0" fillId="0" borderId="0" xfId="0"/>
    <xf numFmtId="0" fontId="3" fillId="0" borderId="0" xfId="37"/>
    <xf numFmtId="0" fontId="3" fillId="0" borderId="0" xfId="37" applyBorder="1"/>
    <xf numFmtId="0" fontId="3" fillId="0" borderId="0" xfId="37" applyFill="1"/>
    <xf numFmtId="43" fontId="19" fillId="0" borderId="10" xfId="30" applyFont="1" applyFill="1" applyBorder="1" applyAlignment="1">
      <alignment horizontal="center"/>
    </xf>
    <xf numFmtId="43" fontId="19" fillId="0" borderId="11" xfId="30" applyFont="1" applyFill="1" applyBorder="1" applyAlignment="1">
      <alignment horizontal="center"/>
    </xf>
    <xf numFmtId="43" fontId="19" fillId="0" borderId="12" xfId="30" applyFont="1" applyFill="1" applyBorder="1" applyAlignment="1">
      <alignment horizontal="center"/>
    </xf>
    <xf numFmtId="0" fontId="19" fillId="0" borderId="0" xfId="37" applyFont="1" applyFill="1" applyBorder="1" applyAlignment="1">
      <alignment vertical="center"/>
    </xf>
    <xf numFmtId="43" fontId="3" fillId="0" borderId="13" xfId="37" applyNumberFormat="1" applyBorder="1"/>
    <xf numFmtId="0" fontId="19" fillId="0" borderId="14" xfId="37" applyFont="1" applyFill="1" applyBorder="1" applyAlignment="1">
      <alignment horizontal="left" wrapText="1"/>
    </xf>
    <xf numFmtId="0" fontId="3" fillId="0" borderId="15" xfId="37" applyFill="1" applyBorder="1" applyAlignment="1"/>
    <xf numFmtId="0" fontId="19" fillId="0" borderId="16" xfId="37" applyFont="1" applyFill="1" applyBorder="1" applyAlignment="1">
      <alignment horizontal="center" wrapText="1"/>
    </xf>
    <xf numFmtId="0" fontId="19" fillId="0" borderId="17" xfId="37" applyFont="1" applyFill="1" applyBorder="1" applyAlignment="1">
      <alignment horizontal="center" wrapText="1"/>
    </xf>
    <xf numFmtId="43" fontId="3" fillId="0" borderId="18" xfId="37" applyNumberFormat="1" applyBorder="1"/>
    <xf numFmtId="43" fontId="3" fillId="0" borderId="19" xfId="37" applyNumberFormat="1" applyBorder="1"/>
    <xf numFmtId="0" fontId="3" fillId="0" borderId="0" xfId="37" applyAlignment="1">
      <alignment horizontal="right"/>
    </xf>
    <xf numFmtId="0" fontId="19" fillId="0" borderId="0" xfId="37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9" fillId="0" borderId="20" xfId="0" applyFont="1" applyFill="1" applyBorder="1"/>
    <xf numFmtId="0" fontId="3" fillId="0" borderId="20" xfId="0" applyFont="1" applyFill="1" applyBorder="1" applyAlignment="1">
      <alignment horizontal="center"/>
    </xf>
    <xf numFmtId="2" fontId="19" fillId="0" borderId="20" xfId="0" applyNumberFormat="1" applyFont="1" applyFill="1" applyBorder="1" applyAlignment="1">
      <alignment horizontal="center"/>
    </xf>
    <xf numFmtId="0" fontId="0" fillId="0" borderId="0" xfId="0" applyFill="1"/>
    <xf numFmtId="0" fontId="19" fillId="0" borderId="14" xfId="0" applyFont="1" applyFill="1" applyBorder="1"/>
    <xf numFmtId="0" fontId="3" fillId="0" borderId="16" xfId="0" applyFont="1" applyFill="1" applyBorder="1" applyAlignment="1">
      <alignment horizontal="center"/>
    </xf>
    <xf numFmtId="0" fontId="19" fillId="0" borderId="21" xfId="0" applyFont="1" applyFill="1" applyBorder="1"/>
    <xf numFmtId="0" fontId="3" fillId="0" borderId="18" xfId="0" applyFont="1" applyFill="1" applyBorder="1" applyAlignment="1">
      <alignment horizontal="center"/>
    </xf>
    <xf numFmtId="2" fontId="19" fillId="0" borderId="22" xfId="0" applyNumberFormat="1" applyFont="1" applyFill="1" applyBorder="1" applyAlignment="1">
      <alignment horizontal="center"/>
    </xf>
    <xf numFmtId="0" fontId="3" fillId="0" borderId="21" xfId="0" applyFont="1" applyFill="1" applyBorder="1"/>
    <xf numFmtId="0" fontId="0" fillId="0" borderId="19" xfId="0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1" xfId="0" applyFill="1" applyBorder="1"/>
    <xf numFmtId="0" fontId="0" fillId="0" borderId="24" xfId="0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3" fillId="0" borderId="14" xfId="0" applyFont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0" fontId="33" fillId="0" borderId="11" xfId="0" applyFont="1" applyBorder="1" applyAlignment="1">
      <alignment wrapText="1"/>
    </xf>
    <xf numFmtId="0" fontId="34" fillId="0" borderId="21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0" fontId="19" fillId="0" borderId="21" xfId="0" applyFont="1" applyBorder="1"/>
    <xf numFmtId="0" fontId="0" fillId="0" borderId="0" xfId="0" quotePrefix="1" applyFill="1" applyBorder="1" applyAlignment="1">
      <alignment horizontal="center"/>
    </xf>
    <xf numFmtId="0" fontId="0" fillId="0" borderId="27" xfId="0" applyBorder="1"/>
    <xf numFmtId="2" fontId="19" fillId="0" borderId="28" xfId="0" applyNumberFormat="1" applyFont="1" applyFill="1" applyBorder="1" applyAlignment="1">
      <alignment horizontal="center"/>
    </xf>
    <xf numFmtId="2" fontId="19" fillId="0" borderId="29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0" xfId="0" applyFill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8" fillId="0" borderId="30" xfId="0" applyFont="1" applyFill="1" applyBorder="1"/>
    <xf numFmtId="0" fontId="8" fillId="0" borderId="19" xfId="0" applyFont="1" applyFill="1" applyBorder="1" applyAlignment="1">
      <alignment horizontal="center"/>
    </xf>
    <xf numFmtId="43" fontId="2" fillId="0" borderId="31" xfId="30" applyFont="1" applyFill="1" applyBorder="1" applyAlignment="1">
      <alignment horizontal="center"/>
    </xf>
    <xf numFmtId="0" fontId="19" fillId="0" borderId="0" xfId="37" applyFont="1" applyFill="1" applyAlignment="1">
      <alignment horizontal="right"/>
    </xf>
    <xf numFmtId="43" fontId="19" fillId="0" borderId="15" xfId="30" applyFont="1" applyFill="1" applyBorder="1" applyAlignment="1">
      <alignment horizontal="center"/>
    </xf>
    <xf numFmtId="0" fontId="8" fillId="0" borderId="32" xfId="35" applyFill="1" applyBorder="1" applyAlignment="1">
      <alignment wrapText="1"/>
    </xf>
    <xf numFmtId="0" fontId="8" fillId="0" borderId="33" xfId="35" applyFill="1" applyBorder="1" applyAlignment="1">
      <alignment wrapText="1"/>
    </xf>
    <xf numFmtId="0" fontId="35" fillId="24" borderId="34" xfId="35" applyFont="1" applyFill="1" applyBorder="1" applyAlignment="1">
      <alignment vertical="top" wrapText="1"/>
    </xf>
    <xf numFmtId="43" fontId="19" fillId="24" borderId="35" xfId="32" applyFont="1" applyFill="1" applyBorder="1" applyAlignment="1">
      <alignment vertical="center"/>
    </xf>
    <xf numFmtId="0" fontId="35" fillId="0" borderId="0" xfId="35" applyFont="1" applyFill="1" applyBorder="1" applyAlignment="1">
      <alignment wrapText="1"/>
    </xf>
    <xf numFmtId="43" fontId="3" fillId="0" borderId="0" xfId="32" applyFont="1" applyFill="1" applyBorder="1" applyAlignment="1">
      <alignment vertical="center"/>
    </xf>
    <xf numFmtId="0" fontId="35" fillId="0" borderId="14" xfId="35" applyFont="1" applyFill="1" applyBorder="1" applyAlignment="1">
      <alignment wrapText="1"/>
    </xf>
    <xf numFmtId="0" fontId="19" fillId="0" borderId="16" xfId="37" applyFont="1" applyBorder="1" applyAlignment="1">
      <alignment horizontal="center" wrapText="1"/>
    </xf>
    <xf numFmtId="0" fontId="8" fillId="0" borderId="36" xfId="35" applyBorder="1" applyAlignment="1">
      <alignment wrapText="1"/>
    </xf>
    <xf numFmtId="0" fontId="8" fillId="0" borderId="37" xfId="35" applyBorder="1" applyAlignment="1">
      <alignment wrapText="1"/>
    </xf>
    <xf numFmtId="43" fontId="3" fillId="0" borderId="29" xfId="32" applyFont="1" applyBorder="1" applyAlignment="1">
      <alignment vertical="top"/>
    </xf>
    <xf numFmtId="0" fontId="8" fillId="0" borderId="37" xfId="35" applyFont="1" applyBorder="1" applyAlignment="1">
      <alignment wrapText="1"/>
    </xf>
    <xf numFmtId="0" fontId="8" fillId="0" borderId="30" xfId="35" applyFont="1" applyBorder="1" applyAlignment="1">
      <alignment wrapText="1"/>
    </xf>
    <xf numFmtId="0" fontId="8" fillId="0" borderId="38" xfId="35" applyFont="1" applyBorder="1" applyAlignment="1">
      <alignment wrapText="1"/>
    </xf>
    <xf numFmtId="0" fontId="35" fillId="24" borderId="34" xfId="35" applyFont="1" applyFill="1" applyBorder="1" applyAlignment="1">
      <alignment wrapText="1"/>
    </xf>
    <xf numFmtId="0" fontId="35" fillId="0" borderId="39" xfId="35" applyFont="1" applyFill="1" applyBorder="1" applyAlignment="1">
      <alignment wrapText="1"/>
    </xf>
    <xf numFmtId="43" fontId="19" fillId="0" borderId="39" xfId="32" applyFont="1" applyFill="1" applyBorder="1" applyAlignment="1">
      <alignment vertical="top"/>
    </xf>
    <xf numFmtId="0" fontId="8" fillId="0" borderId="36" xfId="35" applyFont="1" applyBorder="1" applyAlignment="1">
      <alignment wrapText="1"/>
    </xf>
    <xf numFmtId="43" fontId="3" fillId="0" borderId="0" xfId="37" applyNumberFormat="1" applyFill="1"/>
    <xf numFmtId="0" fontId="30" fillId="0" borderId="0" xfId="37" applyFont="1" applyBorder="1" applyAlignment="1">
      <alignment horizontal="right" vertical="top"/>
    </xf>
    <xf numFmtId="0" fontId="8" fillId="0" borderId="30" xfId="35" applyFont="1" applyBorder="1" applyAlignment="1">
      <alignment horizontal="left" wrapText="1"/>
    </xf>
    <xf numFmtId="0" fontId="19" fillId="0" borderId="34" xfId="0" applyFont="1" applyFill="1" applyBorder="1" applyAlignment="1">
      <alignment horizontal="right" wrapText="1"/>
    </xf>
    <xf numFmtId="0" fontId="19" fillId="24" borderId="40" xfId="37" applyFont="1" applyFill="1" applyBorder="1" applyAlignment="1">
      <alignment horizontal="center" vertical="center"/>
    </xf>
    <xf numFmtId="0" fontId="3" fillId="0" borderId="41" xfId="37" applyFill="1" applyBorder="1" applyAlignment="1">
      <alignment horizontal="center" vertical="center"/>
    </xf>
    <xf numFmtId="43" fontId="3" fillId="0" borderId="0" xfId="37" applyNumberFormat="1"/>
    <xf numFmtId="0" fontId="35" fillId="24" borderId="0" xfId="35" applyFont="1" applyFill="1" applyBorder="1" applyAlignment="1">
      <alignment vertical="top" wrapText="1"/>
    </xf>
    <xf numFmtId="0" fontId="19" fillId="24" borderId="0" xfId="37" applyFont="1" applyFill="1" applyBorder="1" applyAlignment="1">
      <alignment horizontal="center" vertical="center"/>
    </xf>
    <xf numFmtId="43" fontId="19" fillId="24" borderId="0" xfId="32" applyFont="1" applyFill="1" applyBorder="1" applyAlignment="1">
      <alignment vertical="center"/>
    </xf>
    <xf numFmtId="43" fontId="3" fillId="25" borderId="24" xfId="32" applyFont="1" applyFill="1" applyBorder="1" applyAlignment="1" applyProtection="1">
      <alignment vertical="top"/>
      <protection locked="0"/>
    </xf>
    <xf numFmtId="43" fontId="3" fillId="25" borderId="13" xfId="32" applyFont="1" applyFill="1" applyBorder="1" applyAlignment="1" applyProtection="1">
      <alignment vertical="top"/>
      <protection locked="0"/>
    </xf>
    <xf numFmtId="43" fontId="3" fillId="25" borderId="25" xfId="32" applyFont="1" applyFill="1" applyBorder="1" applyAlignment="1" applyProtection="1">
      <alignment vertical="top"/>
      <protection locked="0"/>
    </xf>
    <xf numFmtId="43" fontId="3" fillId="25" borderId="29" xfId="32" applyFont="1" applyFill="1" applyBorder="1" applyAlignment="1" applyProtection="1">
      <alignment vertical="top"/>
      <protection locked="0"/>
    </xf>
    <xf numFmtId="43" fontId="3" fillId="25" borderId="29" xfId="37" applyNumberFormat="1" applyFill="1" applyBorder="1" applyProtection="1">
      <protection locked="0"/>
    </xf>
    <xf numFmtId="43" fontId="3" fillId="25" borderId="13" xfId="37" applyNumberFormat="1" applyFill="1" applyBorder="1" applyProtection="1">
      <protection locked="0"/>
    </xf>
    <xf numFmtId="43" fontId="3" fillId="25" borderId="42" xfId="32" applyFont="1" applyFill="1" applyBorder="1" applyAlignment="1" applyProtection="1">
      <alignment vertical="top"/>
      <protection locked="0"/>
    </xf>
    <xf numFmtId="43" fontId="3" fillId="25" borderId="43" xfId="32" applyFont="1" applyFill="1" applyBorder="1" applyAlignment="1" applyProtection="1">
      <alignment vertical="top"/>
      <protection locked="0"/>
    </xf>
    <xf numFmtId="43" fontId="19" fillId="24" borderId="44" xfId="32" applyFont="1" applyFill="1" applyBorder="1" applyAlignment="1">
      <alignment vertical="center"/>
    </xf>
    <xf numFmtId="0" fontId="19" fillId="0" borderId="17" xfId="37" applyFont="1" applyBorder="1" applyAlignment="1">
      <alignment horizontal="center" wrapText="1"/>
    </xf>
    <xf numFmtId="0" fontId="3" fillId="0" borderId="41" xfId="37" applyFill="1" applyBorder="1" applyAlignment="1">
      <alignment horizontal="center" vertical="top"/>
    </xf>
    <xf numFmtId="0" fontId="3" fillId="0" borderId="45" xfId="37" applyFill="1" applyBorder="1" applyAlignment="1">
      <alignment horizontal="center" vertical="top"/>
    </xf>
    <xf numFmtId="0" fontId="19" fillId="0" borderId="0" xfId="37" applyFont="1" applyFill="1" applyBorder="1" applyAlignment="1">
      <alignment horizontal="center" vertical="center"/>
    </xf>
    <xf numFmtId="0" fontId="19" fillId="0" borderId="15" xfId="37" applyFont="1" applyFill="1" applyBorder="1" applyAlignment="1">
      <alignment horizontal="center" vertical="center"/>
    </xf>
    <xf numFmtId="0" fontId="3" fillId="0" borderId="41" xfId="37" applyBorder="1" applyAlignment="1">
      <alignment horizontal="center" vertical="top"/>
    </xf>
    <xf numFmtId="0" fontId="3" fillId="0" borderId="45" xfId="37" applyBorder="1" applyAlignment="1">
      <alignment horizontal="center" vertical="top"/>
    </xf>
    <xf numFmtId="0" fontId="3" fillId="0" borderId="13" xfId="37" applyBorder="1" applyAlignment="1">
      <alignment horizontal="center" vertical="top"/>
    </xf>
    <xf numFmtId="0" fontId="3" fillId="0" borderId="46" xfId="37" applyBorder="1" applyAlignment="1">
      <alignment horizontal="center" vertical="top"/>
    </xf>
    <xf numFmtId="0" fontId="19" fillId="0" borderId="39" xfId="37" applyFont="1" applyFill="1" applyBorder="1" applyAlignment="1">
      <alignment horizontal="center" vertical="top"/>
    </xf>
    <xf numFmtId="0" fontId="3" fillId="0" borderId="15" xfId="37" applyFill="1" applyBorder="1" applyAlignment="1">
      <alignment horizontal="center"/>
    </xf>
    <xf numFmtId="0" fontId="3" fillId="0" borderId="0" xfId="37" applyAlignment="1">
      <alignment horizont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19" xfId="0" quotePrefix="1" applyFont="1" applyFill="1" applyBorder="1" applyAlignment="1">
      <alignment horizontal="center"/>
    </xf>
    <xf numFmtId="0" fontId="19" fillId="0" borderId="2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0" fontId="31" fillId="0" borderId="0" xfId="0" applyFont="1" applyAlignment="1"/>
    <xf numFmtId="43" fontId="3" fillId="0" borderId="13" xfId="32" applyFont="1" applyBorder="1" applyAlignment="1">
      <alignment vertical="top"/>
    </xf>
    <xf numFmtId="43" fontId="3" fillId="0" borderId="29" xfId="37" applyNumberFormat="1" applyBorder="1"/>
    <xf numFmtId="0" fontId="1" fillId="0" borderId="0" xfId="0" quotePrefix="1" applyFont="1" applyAlignment="1">
      <alignment wrapText="1"/>
    </xf>
    <xf numFmtId="0" fontId="1" fillId="0" borderId="38" xfId="35" applyFont="1" applyFill="1" applyBorder="1" applyAlignment="1">
      <alignment wrapText="1"/>
    </xf>
    <xf numFmtId="0" fontId="1" fillId="0" borderId="0" xfId="0" applyFont="1" applyFill="1" applyAlignment="1">
      <alignment vertical="center" wrapText="1"/>
    </xf>
    <xf numFmtId="2" fontId="0" fillId="0" borderId="27" xfId="0" applyNumberFormat="1" applyFill="1" applyBorder="1" applyAlignment="1"/>
    <xf numFmtId="2" fontId="0" fillId="0" borderId="29" xfId="0" applyNumberFormat="1" applyFill="1" applyBorder="1" applyAlignment="1"/>
    <xf numFmtId="2" fontId="0" fillId="0" borderId="27" xfId="0" applyNumberFormat="1" applyBorder="1"/>
    <xf numFmtId="2" fontId="19" fillId="0" borderId="29" xfId="0" applyNumberFormat="1" applyFont="1" applyFill="1" applyBorder="1" applyAlignment="1"/>
    <xf numFmtId="0" fontId="1" fillId="0" borderId="0" xfId="0" applyFont="1"/>
    <xf numFmtId="0" fontId="31" fillId="0" borderId="0" xfId="0" applyFont="1" applyAlignment="1">
      <alignment horizontal="center"/>
    </xf>
    <xf numFmtId="0" fontId="24" fillId="0" borderId="0" xfId="37" applyFont="1" applyBorder="1" applyAlignment="1">
      <alignment horizontal="center" vertical="top" wrapText="1"/>
    </xf>
    <xf numFmtId="0" fontId="3" fillId="0" borderId="39" xfId="37" quotePrefix="1" applyBorder="1" applyAlignment="1">
      <alignment horizontal="left" wrapText="1"/>
    </xf>
    <xf numFmtId="0" fontId="3" fillId="0" borderId="0" xfId="37" quotePrefix="1" applyBorder="1" applyAlignment="1">
      <alignment horizontal="left" wrapText="1"/>
    </xf>
    <xf numFmtId="0" fontId="3" fillId="0" borderId="0" xfId="37" quotePrefix="1" applyFill="1" applyBorder="1" applyAlignment="1">
      <alignment horizontal="left" vertical="top" wrapText="1"/>
    </xf>
    <xf numFmtId="0" fontId="32" fillId="0" borderId="20" xfId="37" applyFont="1" applyFill="1" applyBorder="1" applyAlignment="1">
      <alignment horizontal="center" vertical="top" wrapText="1"/>
    </xf>
    <xf numFmtId="0" fontId="33" fillId="0" borderId="21" xfId="0" applyFont="1" applyFill="1" applyBorder="1" applyAlignment="1">
      <alignment horizontal="right"/>
    </xf>
    <xf numFmtId="0" fontId="33" fillId="0" borderId="47" xfId="0" applyFont="1" applyFill="1" applyBorder="1" applyAlignment="1">
      <alignment horizontal="right"/>
    </xf>
    <xf numFmtId="0" fontId="33" fillId="0" borderId="48" xfId="0" applyFont="1" applyFill="1" applyBorder="1" applyAlignment="1">
      <alignment horizontal="right"/>
    </xf>
    <xf numFmtId="0" fontId="33" fillId="0" borderId="49" xfId="0" applyFont="1" applyFill="1" applyBorder="1" applyAlignment="1">
      <alignment horizontal="right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" xfId="30" builtinId="3"/>
    <cellStyle name="Migliaia [0] 2" xfId="31"/>
    <cellStyle name="Migliaia 2" xfId="32"/>
    <cellStyle name="Neutrale" xfId="33" builtinId="28" customBuiltin="1"/>
    <cellStyle name="Normale" xfId="0" builtinId="0"/>
    <cellStyle name="Normale 2" xfId="34"/>
    <cellStyle name="Normale 3" xfId="35"/>
    <cellStyle name="Normale 4" xfId="36"/>
    <cellStyle name="Normale_All X - risultato d'amministrazione e fondo pluriennale nel 2014 (2)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7" zoomScale="84" zoomScaleNormal="84" workbookViewId="0">
      <selection activeCell="A18" sqref="A18"/>
    </sheetView>
  </sheetViews>
  <sheetFormatPr defaultColWidth="9.109375" defaultRowHeight="14.4" x14ac:dyDescent="0.3"/>
  <cols>
    <col min="1" max="1" width="141.88671875" style="1" customWidth="1"/>
    <col min="2" max="2" width="3.5546875" style="1" customWidth="1"/>
    <col min="3" max="4" width="14.33203125" style="1" bestFit="1" customWidth="1"/>
    <col min="5" max="5" width="26" style="1" customWidth="1"/>
    <col min="6" max="6" width="13.33203125" style="1" bestFit="1" customWidth="1"/>
    <col min="7" max="16384" width="9.109375" style="1"/>
  </cols>
  <sheetData>
    <row r="1" spans="1:6" ht="18" x14ac:dyDescent="0.35">
      <c r="A1" s="123" t="s">
        <v>45</v>
      </c>
      <c r="B1" s="123"/>
      <c r="C1" s="123"/>
      <c r="D1" s="123"/>
    </row>
    <row r="2" spans="1:6" ht="15.6" x14ac:dyDescent="0.3">
      <c r="D2" s="76" t="s">
        <v>46</v>
      </c>
    </row>
    <row r="3" spans="1:6" ht="27.75" customHeight="1" x14ac:dyDescent="0.3">
      <c r="A3" s="2"/>
      <c r="B3" s="2"/>
      <c r="C3" s="2"/>
      <c r="D3" s="76" t="s">
        <v>47</v>
      </c>
    </row>
    <row r="4" spans="1:6" ht="62.25" customHeight="1" x14ac:dyDescent="0.3">
      <c r="A4" s="124" t="s">
        <v>85</v>
      </c>
      <c r="B4" s="124"/>
      <c r="C4" s="124"/>
      <c r="D4" s="124"/>
    </row>
    <row r="5" spans="1:6" s="2" customFormat="1" ht="29.25" customHeight="1" thickBot="1" x14ac:dyDescent="0.35">
      <c r="A5" s="128" t="s">
        <v>35</v>
      </c>
      <c r="B5" s="128"/>
      <c r="C5" s="128"/>
      <c r="D5" s="128"/>
    </row>
    <row r="6" spans="1:6" ht="30" thickTop="1" thickBot="1" x14ac:dyDescent="0.35">
      <c r="A6" s="9" t="s">
        <v>51</v>
      </c>
      <c r="B6" s="10"/>
      <c r="C6" s="11" t="s">
        <v>4</v>
      </c>
      <c r="D6" s="12" t="s">
        <v>5</v>
      </c>
    </row>
    <row r="7" spans="1:6" ht="15" thickTop="1" x14ac:dyDescent="0.3">
      <c r="A7" s="57" t="s">
        <v>52</v>
      </c>
      <c r="B7" s="95">
        <v>1</v>
      </c>
      <c r="C7" s="91">
        <v>24475.03</v>
      </c>
      <c r="D7" s="92">
        <v>108424.08</v>
      </c>
    </row>
    <row r="8" spans="1:6" s="3" customFormat="1" ht="37.5" customHeight="1" x14ac:dyDescent="0.3">
      <c r="A8" s="116" t="s">
        <v>80</v>
      </c>
      <c r="B8" s="80" t="s">
        <v>27</v>
      </c>
      <c r="C8" s="85">
        <v>0</v>
      </c>
      <c r="D8" s="87">
        <v>0</v>
      </c>
    </row>
    <row r="9" spans="1:6" x14ac:dyDescent="0.3">
      <c r="A9" s="58" t="s">
        <v>53</v>
      </c>
      <c r="B9" s="96">
        <v>2</v>
      </c>
      <c r="C9" s="86">
        <v>8272.5</v>
      </c>
      <c r="D9" s="88">
        <v>31350</v>
      </c>
    </row>
    <row r="10" spans="1:6" ht="19.5" customHeight="1" thickBot="1" x14ac:dyDescent="0.35">
      <c r="A10" s="59" t="s">
        <v>54</v>
      </c>
      <c r="B10" s="79">
        <v>3</v>
      </c>
      <c r="C10" s="60">
        <f>IF(C7+C8-C9&gt;0,C7+C8-C9,0)</f>
        <v>16202.529999999999</v>
      </c>
      <c r="D10" s="93">
        <f>IF(D7+D8-D9&gt;0,D7+D8-D9,0)</f>
        <v>77074.080000000002</v>
      </c>
    </row>
    <row r="11" spans="1:6" ht="19.5" hidden="1" customHeight="1" thickTop="1" x14ac:dyDescent="0.3">
      <c r="A11" s="82"/>
      <c r="B11" s="83"/>
      <c r="C11" s="84"/>
      <c r="D11" s="84"/>
    </row>
    <row r="12" spans="1:6" s="2" customFormat="1" ht="33.75" customHeight="1" thickTop="1" thickBot="1" x14ac:dyDescent="0.35">
      <c r="A12" s="61"/>
      <c r="B12" s="97"/>
      <c r="C12" s="62"/>
      <c r="D12" s="62"/>
    </row>
    <row r="13" spans="1:6" s="2" customFormat="1" ht="30" thickTop="1" thickBot="1" x14ac:dyDescent="0.35">
      <c r="A13" s="63" t="s">
        <v>6</v>
      </c>
      <c r="B13" s="98"/>
      <c r="C13" s="64" t="str">
        <f>+C6</f>
        <v>PARTE CORRENTE</v>
      </c>
      <c r="D13" s="94" t="str">
        <f>+D6</f>
        <v>CONTO CAPITALE</v>
      </c>
    </row>
    <row r="14" spans="1:6" ht="15" thickTop="1" x14ac:dyDescent="0.3">
      <c r="A14" s="65" t="s">
        <v>21</v>
      </c>
      <c r="B14" s="99">
        <v>4</v>
      </c>
      <c r="C14" s="91">
        <v>24475.03</v>
      </c>
      <c r="D14" s="92">
        <v>108424.08</v>
      </c>
    </row>
    <row r="15" spans="1:6" s="3" customFormat="1" ht="29.4" x14ac:dyDescent="0.3">
      <c r="A15" s="116" t="s">
        <v>81</v>
      </c>
      <c r="B15" s="80" t="s">
        <v>28</v>
      </c>
      <c r="C15" s="86">
        <v>0</v>
      </c>
      <c r="D15" s="88">
        <v>0</v>
      </c>
      <c r="E15" s="75"/>
      <c r="F15" s="75"/>
    </row>
    <row r="16" spans="1:6" x14ac:dyDescent="0.3">
      <c r="A16" s="66" t="s">
        <v>55</v>
      </c>
      <c r="B16" s="100">
        <v>5</v>
      </c>
      <c r="C16" s="86">
        <v>8272.5</v>
      </c>
      <c r="D16" s="88">
        <v>31350</v>
      </c>
      <c r="F16" s="81"/>
    </row>
    <row r="17" spans="1:6" x14ac:dyDescent="0.3">
      <c r="A17" s="68" t="s">
        <v>56</v>
      </c>
      <c r="B17" s="101">
        <v>6</v>
      </c>
      <c r="C17" s="113">
        <f>IF(C16-C15-C14&gt;0,0,C21)</f>
        <v>16202.529999999999</v>
      </c>
      <c r="D17" s="67">
        <f>IF(D16-D15-D14&gt;0,0,D21)</f>
        <v>77074.080000000002</v>
      </c>
    </row>
    <row r="18" spans="1:6" ht="15" customHeight="1" x14ac:dyDescent="0.3">
      <c r="A18" s="69" t="s">
        <v>29</v>
      </c>
      <c r="B18" s="100">
        <v>7</v>
      </c>
      <c r="C18" s="90">
        <v>0</v>
      </c>
      <c r="D18" s="89">
        <v>0</v>
      </c>
    </row>
    <row r="19" spans="1:6" x14ac:dyDescent="0.3">
      <c r="A19" s="70" t="s">
        <v>76</v>
      </c>
      <c r="B19" s="102"/>
      <c r="C19" s="8">
        <f>IF(C14+C15-C16-C10&gt;0,C14+C15-C16-C10,0)</f>
        <v>0</v>
      </c>
      <c r="D19" s="114">
        <f>IF(D14+D15-D16-D10&gt;0,D14+D15-D16-D10,0)</f>
        <v>0</v>
      </c>
    </row>
    <row r="20" spans="1:6" ht="18.75" customHeight="1" thickBot="1" x14ac:dyDescent="0.35">
      <c r="A20" s="71" t="s">
        <v>57</v>
      </c>
      <c r="B20" s="79">
        <v>8</v>
      </c>
      <c r="C20" s="60">
        <f>IF(C10+C16-C14-C15&gt;0,C18+C10-C17,+C10-C21+C18)</f>
        <v>0</v>
      </c>
      <c r="D20" s="93">
        <f>IF(D10+D16-D14-D15&gt;0,D18+D10-D17,+D10-D21+D18)</f>
        <v>0</v>
      </c>
    </row>
    <row r="21" spans="1:6" s="3" customFormat="1" ht="18.75" hidden="1" customHeight="1" thickTop="1" thickBot="1" x14ac:dyDescent="0.35">
      <c r="A21" s="61"/>
      <c r="B21" s="97"/>
      <c r="C21" s="75">
        <f>IF(C19&gt;0,C10,C14+C15-C16)+C18</f>
        <v>16202.529999999999</v>
      </c>
      <c r="D21" s="75">
        <f>IF(D19&gt;0,D10,D14+D15-D16)+D18</f>
        <v>77074.080000000002</v>
      </c>
    </row>
    <row r="22" spans="1:6" s="3" customFormat="1" ht="28.5" customHeight="1" thickTop="1" thickBot="1" x14ac:dyDescent="0.35">
      <c r="A22" s="72"/>
      <c r="B22" s="103"/>
      <c r="C22" s="73"/>
      <c r="D22" s="73"/>
    </row>
    <row r="23" spans="1:6" ht="36" customHeight="1" thickTop="1" thickBot="1" x14ac:dyDescent="0.35">
      <c r="A23" s="9" t="s">
        <v>58</v>
      </c>
      <c r="B23" s="104"/>
      <c r="C23" s="12" t="str">
        <f>+C13</f>
        <v>PARTE CORRENTE</v>
      </c>
      <c r="D23" s="12" t="str">
        <f>+D13</f>
        <v>CONTO CAPITALE</v>
      </c>
    </row>
    <row r="24" spans="1:6" ht="15" thickTop="1" x14ac:dyDescent="0.3">
      <c r="A24" s="74" t="s">
        <v>7</v>
      </c>
      <c r="B24" s="99">
        <v>9</v>
      </c>
      <c r="C24" s="91">
        <v>0</v>
      </c>
      <c r="D24" s="92">
        <v>0</v>
      </c>
    </row>
    <row r="25" spans="1:6" s="3" customFormat="1" ht="29.4" x14ac:dyDescent="0.3">
      <c r="A25" s="116" t="s">
        <v>83</v>
      </c>
      <c r="B25" s="80" t="s">
        <v>30</v>
      </c>
      <c r="C25" s="86">
        <v>0</v>
      </c>
      <c r="D25" s="88">
        <v>0</v>
      </c>
    </row>
    <row r="26" spans="1:6" x14ac:dyDescent="0.3">
      <c r="A26" s="68" t="s">
        <v>33</v>
      </c>
      <c r="B26" s="100">
        <v>10</v>
      </c>
      <c r="C26" s="86">
        <v>0</v>
      </c>
      <c r="D26" s="88">
        <v>0</v>
      </c>
    </row>
    <row r="27" spans="1:6" ht="18.75" customHeight="1" x14ac:dyDescent="0.3">
      <c r="A27" s="68" t="s">
        <v>59</v>
      </c>
      <c r="B27" s="101">
        <v>11</v>
      </c>
      <c r="C27" s="113">
        <f>IF(C26-C25-C24&gt;0,0,C31)</f>
        <v>0</v>
      </c>
      <c r="D27" s="67">
        <f>IF(D26-D25-D24&gt;0,0,D31)</f>
        <v>0</v>
      </c>
    </row>
    <row r="28" spans="1:6" ht="18" customHeight="1" x14ac:dyDescent="0.3">
      <c r="A28" s="69" t="s">
        <v>31</v>
      </c>
      <c r="B28" s="100">
        <v>12</v>
      </c>
      <c r="C28" s="90">
        <v>0</v>
      </c>
      <c r="D28" s="89">
        <v>0</v>
      </c>
    </row>
    <row r="29" spans="1:6" ht="20.25" customHeight="1" x14ac:dyDescent="0.3">
      <c r="A29" s="70" t="s">
        <v>75</v>
      </c>
      <c r="B29" s="102"/>
      <c r="C29" s="8">
        <f>IF(C24+C25-C26-C20&gt;0,C24+C25-C26-C20,0)</f>
        <v>0</v>
      </c>
      <c r="D29" s="114">
        <f>IF(D24+D25-D26-D20&gt;0,D24+D25-D26-D20,0)</f>
        <v>0</v>
      </c>
      <c r="F29" s="81"/>
    </row>
    <row r="30" spans="1:6" ht="17.25" customHeight="1" thickBot="1" x14ac:dyDescent="0.35">
      <c r="A30" s="71" t="s">
        <v>60</v>
      </c>
      <c r="B30" s="79">
        <v>13</v>
      </c>
      <c r="C30" s="60">
        <f>IF(C20+C26-C24-C25&gt;0,C28+C20-C27,+C20-C31+C28)</f>
        <v>0</v>
      </c>
      <c r="D30" s="93">
        <f>IF(D20+D26-D24-D25&gt;0,D28+D20-D27,+D20-D31+D28)</f>
        <v>0</v>
      </c>
    </row>
    <row r="31" spans="1:6" s="3" customFormat="1" ht="18.75" hidden="1" customHeight="1" thickTop="1" x14ac:dyDescent="0.3">
      <c r="A31" s="61"/>
      <c r="B31" s="97"/>
      <c r="C31" s="75">
        <f>IF(C29&gt;0,C20,C24+C25-C26)+C28</f>
        <v>0</v>
      </c>
      <c r="D31" s="75">
        <f>IF(D29&gt;0,D20,D24+D25-D26)+D28</f>
        <v>0</v>
      </c>
    </row>
    <row r="32" spans="1:6" ht="30.75" customHeight="1" thickTop="1" thickBot="1" x14ac:dyDescent="0.35">
      <c r="B32" s="105"/>
    </row>
    <row r="33" spans="1:5" ht="32.25" customHeight="1" thickTop="1" thickBot="1" x14ac:dyDescent="0.35">
      <c r="A33" s="9" t="s">
        <v>61</v>
      </c>
      <c r="B33" s="104"/>
      <c r="C33" s="11" t="str">
        <f>+C23</f>
        <v>PARTE CORRENTE</v>
      </c>
      <c r="D33" s="12" t="str">
        <f>+D23</f>
        <v>CONTO CAPITALE</v>
      </c>
    </row>
    <row r="34" spans="1:5" ht="15" thickTop="1" x14ac:dyDescent="0.3">
      <c r="A34" s="74" t="s">
        <v>62</v>
      </c>
      <c r="B34" s="99">
        <v>14</v>
      </c>
      <c r="C34" s="91">
        <v>0</v>
      </c>
      <c r="D34" s="92">
        <v>0</v>
      </c>
    </row>
    <row r="35" spans="1:5" s="3" customFormat="1" ht="29.4" x14ac:dyDescent="0.3">
      <c r="A35" s="116" t="s">
        <v>82</v>
      </c>
      <c r="B35" s="80" t="s">
        <v>32</v>
      </c>
      <c r="C35" s="86">
        <v>0</v>
      </c>
      <c r="D35" s="88">
        <v>0</v>
      </c>
    </row>
    <row r="36" spans="1:5" x14ac:dyDescent="0.3">
      <c r="A36" s="68" t="s">
        <v>63</v>
      </c>
      <c r="B36" s="100">
        <v>15</v>
      </c>
      <c r="C36" s="86">
        <v>0</v>
      </c>
      <c r="D36" s="88">
        <v>0</v>
      </c>
    </row>
    <row r="37" spans="1:5" ht="20.25" customHeight="1" x14ac:dyDescent="0.3">
      <c r="A37" s="68" t="s">
        <v>64</v>
      </c>
      <c r="B37" s="101">
        <v>16</v>
      </c>
      <c r="C37" s="113">
        <f>IF(C36-C35-C34&gt;0,0,C41)</f>
        <v>0</v>
      </c>
      <c r="D37" s="67">
        <f>IF(D36-D35-D34&gt;0,0,D41)</f>
        <v>0</v>
      </c>
      <c r="E37" s="81"/>
    </row>
    <row r="38" spans="1:5" ht="27.75" customHeight="1" x14ac:dyDescent="0.3">
      <c r="A38" s="77" t="s">
        <v>34</v>
      </c>
      <c r="B38" s="100">
        <v>17</v>
      </c>
      <c r="C38" s="90">
        <v>0</v>
      </c>
      <c r="D38" s="89">
        <v>0</v>
      </c>
    </row>
    <row r="39" spans="1:5" ht="16.5" customHeight="1" x14ac:dyDescent="0.3">
      <c r="A39" s="70" t="s">
        <v>74</v>
      </c>
      <c r="B39" s="102"/>
      <c r="C39" s="8">
        <f>IF(C34+C35-C36-C30&gt;0,C34+C35-C36-C30,0)</f>
        <v>0</v>
      </c>
      <c r="D39" s="114">
        <f>IF(D34+D35-D36-D30&gt;0,D34+D35-D36-D30,0)</f>
        <v>0</v>
      </c>
    </row>
    <row r="40" spans="1:5" ht="15" thickBot="1" x14ac:dyDescent="0.35">
      <c r="A40" s="71" t="s">
        <v>65</v>
      </c>
      <c r="B40" s="79">
        <v>18</v>
      </c>
      <c r="C40" s="60">
        <f>IF(C30+C36-C34-C35&gt;0,C38+C30-C37,+C30-C41+C38)</f>
        <v>0</v>
      </c>
      <c r="D40" s="93">
        <f>IF(D30+D36-D34-D35&gt;0,D38+D30-D37,+D30-D41+D38)</f>
        <v>0</v>
      </c>
    </row>
    <row r="41" spans="1:5" s="3" customFormat="1" ht="18.75" hidden="1" customHeight="1" thickTop="1" thickBot="1" x14ac:dyDescent="0.35">
      <c r="A41" s="61"/>
      <c r="B41" s="7"/>
      <c r="C41" s="75">
        <f>IF(C39&gt;0,C30,C34+C35-C36)+C38</f>
        <v>0</v>
      </c>
      <c r="D41" s="75">
        <f>IF(D39&gt;0,D30,D34+D35-D36)+D38</f>
        <v>0</v>
      </c>
    </row>
    <row r="42" spans="1:5" ht="51.75" customHeight="1" thickTop="1" x14ac:dyDescent="0.3">
      <c r="A42" s="125" t="s">
        <v>20</v>
      </c>
      <c r="B42" s="125"/>
      <c r="C42" s="125"/>
      <c r="D42" s="125"/>
    </row>
    <row r="43" spans="1:5" ht="32.25" customHeight="1" x14ac:dyDescent="0.3">
      <c r="A43" s="126" t="s">
        <v>19</v>
      </c>
      <c r="B43" s="126"/>
      <c r="C43" s="126"/>
      <c r="D43" s="126"/>
    </row>
    <row r="44" spans="1:5" ht="33" customHeight="1" thickBot="1" x14ac:dyDescent="0.35">
      <c r="A44" s="127" t="s">
        <v>79</v>
      </c>
      <c r="B44" s="127"/>
      <c r="C44" s="127"/>
      <c r="D44" s="127"/>
    </row>
    <row r="45" spans="1:5" ht="30" thickTop="1" thickBot="1" x14ac:dyDescent="0.35">
      <c r="A45" s="16" t="s">
        <v>8</v>
      </c>
      <c r="C45" s="11" t="str">
        <f>+C6</f>
        <v>PARTE CORRENTE</v>
      </c>
      <c r="D45" s="11" t="str">
        <f>+D6</f>
        <v>CONTO CAPITALE</v>
      </c>
    </row>
    <row r="46" spans="1:5" ht="15" thickTop="1" x14ac:dyDescent="0.3">
      <c r="A46" s="15" t="s">
        <v>12</v>
      </c>
      <c r="C46" s="13">
        <f>+C16</f>
        <v>8272.5</v>
      </c>
      <c r="D46" s="13">
        <f>+D16</f>
        <v>31350</v>
      </c>
    </row>
    <row r="47" spans="1:5" x14ac:dyDescent="0.3">
      <c r="A47" s="15" t="s">
        <v>13</v>
      </c>
      <c r="C47" s="14">
        <f>+C26</f>
        <v>0</v>
      </c>
      <c r="D47" s="14">
        <f>+D26</f>
        <v>0</v>
      </c>
    </row>
    <row r="48" spans="1:5" x14ac:dyDescent="0.3">
      <c r="A48" s="15" t="s">
        <v>66</v>
      </c>
      <c r="C48" s="14">
        <f>+C36</f>
        <v>0</v>
      </c>
      <c r="D48" s="14">
        <f>+D36</f>
        <v>0</v>
      </c>
    </row>
    <row r="49" spans="1:4" x14ac:dyDescent="0.3">
      <c r="A49" s="15" t="s">
        <v>14</v>
      </c>
      <c r="C49" s="14">
        <f>+C50-C48-C47-C46</f>
        <v>0</v>
      </c>
      <c r="D49" s="14">
        <f>+D50-D48-D47-D46</f>
        <v>0</v>
      </c>
    </row>
    <row r="50" spans="1:4" ht="15" thickBot="1" x14ac:dyDescent="0.35">
      <c r="A50" s="16" t="s">
        <v>15</v>
      </c>
      <c r="C50" s="60">
        <f>+C9</f>
        <v>8272.5</v>
      </c>
      <c r="D50" s="60">
        <f>+D9</f>
        <v>31350</v>
      </c>
    </row>
    <row r="51" spans="1:4" ht="15.6" thickTop="1" thickBot="1" x14ac:dyDescent="0.35">
      <c r="A51" s="15"/>
    </row>
    <row r="52" spans="1:4" ht="15" thickTop="1" x14ac:dyDescent="0.3">
      <c r="A52" s="15" t="s">
        <v>9</v>
      </c>
      <c r="C52" s="13">
        <f>+C14</f>
        <v>24475.03</v>
      </c>
      <c r="D52" s="13">
        <f>+D14</f>
        <v>108424.08</v>
      </c>
    </row>
    <row r="53" spans="1:4" x14ac:dyDescent="0.3">
      <c r="A53" s="15" t="s">
        <v>10</v>
      </c>
      <c r="C53" s="14">
        <f>+C24</f>
        <v>0</v>
      </c>
      <c r="D53" s="14">
        <f>+D24</f>
        <v>0</v>
      </c>
    </row>
    <row r="54" spans="1:4" x14ac:dyDescent="0.3">
      <c r="A54" s="15" t="s">
        <v>67</v>
      </c>
      <c r="C54" s="14">
        <f>+C34</f>
        <v>0</v>
      </c>
      <c r="D54" s="14">
        <f>+D34</f>
        <v>0</v>
      </c>
    </row>
    <row r="55" spans="1:4" x14ac:dyDescent="0.3">
      <c r="A55" s="15" t="s">
        <v>11</v>
      </c>
      <c r="C55" s="14">
        <f>+C56-C52-C53-C54</f>
        <v>0</v>
      </c>
      <c r="D55" s="14">
        <f>+D56-D52-D53-D54</f>
        <v>0</v>
      </c>
    </row>
    <row r="56" spans="1:4" ht="15" thickBot="1" x14ac:dyDescent="0.35">
      <c r="A56" s="16" t="s">
        <v>16</v>
      </c>
      <c r="C56" s="60">
        <f>+C7</f>
        <v>24475.03</v>
      </c>
      <c r="D56" s="60">
        <f>+D7</f>
        <v>108424.08</v>
      </c>
    </row>
    <row r="57" spans="1:4" ht="15" thickTop="1" x14ac:dyDescent="0.3"/>
  </sheetData>
  <mergeCells count="6">
    <mergeCell ref="A1:D1"/>
    <mergeCell ref="A4:D4"/>
    <mergeCell ref="A42:D42"/>
    <mergeCell ref="A43:D43"/>
    <mergeCell ref="A44:D44"/>
    <mergeCell ref="A5:D5"/>
  </mergeCells>
  <printOptions horizontalCentered="1"/>
  <pageMargins left="0.35433070866141736" right="0.39370078740157483" top="0.39370078740157483" bottom="0.31496062992125984" header="0.15748031496062992" footer="0.15748031496062992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workbookViewId="0">
      <selection activeCell="A54" sqref="A54"/>
    </sheetView>
  </sheetViews>
  <sheetFormatPr defaultRowHeight="13.2" x14ac:dyDescent="0.25"/>
  <cols>
    <col min="1" max="1" width="120.5546875" customWidth="1"/>
    <col min="2" max="2" width="2.88671875" customWidth="1"/>
    <col min="3" max="3" width="11.33203125" customWidth="1"/>
  </cols>
  <sheetData>
    <row r="1" spans="1:4" ht="17.399999999999999" x14ac:dyDescent="0.3">
      <c r="A1" s="122" t="s">
        <v>89</v>
      </c>
    </row>
    <row r="2" spans="1:4" x14ac:dyDescent="0.25"/>
    <row r="3" spans="1:4" ht="18" x14ac:dyDescent="0.35">
      <c r="A3" s="123" t="s">
        <v>45</v>
      </c>
      <c r="B3" s="123"/>
      <c r="C3" s="123"/>
      <c r="D3" s="112"/>
    </row>
    <row r="4" spans="1:4" ht="15" customHeight="1" x14ac:dyDescent="0.3">
      <c r="A4" s="1"/>
      <c r="B4" s="1"/>
      <c r="C4" s="76" t="s">
        <v>48</v>
      </c>
    </row>
    <row r="5" spans="1:4" ht="15.6" x14ac:dyDescent="0.3">
      <c r="A5" s="2"/>
      <c r="B5" s="2"/>
      <c r="C5" s="76" t="s">
        <v>47</v>
      </c>
    </row>
    <row r="6" spans="1:4" ht="42" x14ac:dyDescent="0.25">
      <c r="A6" s="17" t="s">
        <v>0</v>
      </c>
      <c r="B6" s="18"/>
      <c r="C6" s="18"/>
    </row>
    <row r="7" spans="1:4" ht="15" thickBot="1" x14ac:dyDescent="0.35">
      <c r="A7" s="19"/>
      <c r="B7" s="20"/>
      <c r="C7" s="21"/>
    </row>
    <row r="8" spans="1:4" ht="15.6" thickTop="1" thickBot="1" x14ac:dyDescent="0.35">
      <c r="A8" s="23" t="s">
        <v>68</v>
      </c>
      <c r="B8" s="24"/>
      <c r="C8" s="5">
        <v>388404.07</v>
      </c>
    </row>
    <row r="9" spans="1:4" ht="15" thickTop="1" x14ac:dyDescent="0.3">
      <c r="A9" s="25"/>
      <c r="B9" s="26"/>
      <c r="C9" s="27"/>
    </row>
    <row r="10" spans="1:4" ht="14.4" x14ac:dyDescent="0.3">
      <c r="A10" s="28" t="s">
        <v>1</v>
      </c>
      <c r="B10" s="29" t="s">
        <v>2</v>
      </c>
      <c r="C10" s="6">
        <v>11985.55</v>
      </c>
    </row>
    <row r="11" spans="1:4" ht="14.4" x14ac:dyDescent="0.3">
      <c r="A11" s="25"/>
      <c r="B11" s="30"/>
      <c r="C11" s="6"/>
    </row>
    <row r="12" spans="1:4" ht="16.2" x14ac:dyDescent="0.3">
      <c r="A12" s="28" t="s">
        <v>70</v>
      </c>
      <c r="B12" s="53" t="s">
        <v>18</v>
      </c>
      <c r="C12" s="6">
        <v>99735.86</v>
      </c>
    </row>
    <row r="13" spans="1:4" ht="14.4" x14ac:dyDescent="0.3">
      <c r="A13" s="25"/>
      <c r="B13" s="30"/>
      <c r="C13" s="6"/>
    </row>
    <row r="14" spans="1:4" ht="14.4" x14ac:dyDescent="0.3">
      <c r="A14" s="28" t="s">
        <v>3</v>
      </c>
      <c r="B14" s="29" t="s">
        <v>2</v>
      </c>
      <c r="C14" s="6">
        <v>39622.5</v>
      </c>
    </row>
    <row r="15" spans="1:4" ht="14.4" x14ac:dyDescent="0.3">
      <c r="A15" s="25"/>
      <c r="B15" s="30"/>
      <c r="C15" s="6"/>
    </row>
    <row r="16" spans="1:4" ht="18" customHeight="1" x14ac:dyDescent="0.3">
      <c r="A16" s="28" t="s">
        <v>39</v>
      </c>
      <c r="B16" s="53" t="s">
        <v>18</v>
      </c>
      <c r="C16" s="6">
        <v>132899.10999999999</v>
      </c>
    </row>
    <row r="17" spans="1:3" ht="18" customHeight="1" x14ac:dyDescent="0.3">
      <c r="A17" s="28"/>
      <c r="B17" s="53"/>
      <c r="C17" s="6"/>
    </row>
    <row r="18" spans="1:3" ht="16.2" x14ac:dyDescent="0.3">
      <c r="A18" s="28" t="s">
        <v>78</v>
      </c>
      <c r="B18" s="108" t="s">
        <v>18</v>
      </c>
      <c r="C18" s="6">
        <v>0</v>
      </c>
    </row>
    <row r="19" spans="1:3" ht="14.4" x14ac:dyDescent="0.3">
      <c r="A19" s="28"/>
      <c r="B19" s="108"/>
      <c r="C19" s="6"/>
    </row>
    <row r="20" spans="1:3" ht="16.2" x14ac:dyDescent="0.3">
      <c r="A20" s="52" t="s">
        <v>40</v>
      </c>
      <c r="B20" s="31" t="s">
        <v>2</v>
      </c>
      <c r="C20" s="54">
        <f>C16-C14+C18</f>
        <v>93276.609999999986</v>
      </c>
    </row>
    <row r="21" spans="1:3" x14ac:dyDescent="0.25">
      <c r="A21" s="32"/>
      <c r="B21" s="33"/>
      <c r="C21" s="34"/>
    </row>
    <row r="22" spans="1:3" ht="38.25" customHeight="1" thickBot="1" x14ac:dyDescent="0.35">
      <c r="A22" s="78" t="s">
        <v>69</v>
      </c>
      <c r="B22" s="35"/>
      <c r="C22" s="4">
        <f>C8-C10+C12-C14+C16+C18-C20</f>
        <v>476154.38</v>
      </c>
    </row>
    <row r="23" spans="1:3" s="22" customFormat="1" ht="10.5" customHeight="1" thickTop="1" thickBot="1" x14ac:dyDescent="0.35">
      <c r="A23" s="55"/>
      <c r="B23" s="36"/>
      <c r="C23" s="56"/>
    </row>
    <row r="24" spans="1:3" ht="15.6" thickTop="1" thickBot="1" x14ac:dyDescent="0.35">
      <c r="A24" s="37" t="s">
        <v>86</v>
      </c>
      <c r="B24" s="38"/>
      <c r="C24" s="39"/>
    </row>
    <row r="25" spans="1:3" ht="9" customHeight="1" thickTop="1" x14ac:dyDescent="0.3">
      <c r="A25" s="40"/>
      <c r="B25" s="41"/>
      <c r="C25" s="42"/>
    </row>
    <row r="26" spans="1:3" ht="16.2" x14ac:dyDescent="0.3">
      <c r="A26" s="43" t="s">
        <v>36</v>
      </c>
      <c r="B26" s="44"/>
      <c r="C26" s="42"/>
    </row>
    <row r="27" spans="1:3" ht="16.2" x14ac:dyDescent="0.3">
      <c r="A27" s="40" t="s">
        <v>37</v>
      </c>
      <c r="B27" s="44"/>
      <c r="C27" s="118">
        <v>7348.94</v>
      </c>
    </row>
    <row r="28" spans="1:3" ht="14.4" x14ac:dyDescent="0.3">
      <c r="A28" s="40" t="s">
        <v>88</v>
      </c>
      <c r="B28" s="44"/>
      <c r="C28" s="118">
        <v>5103.7</v>
      </c>
    </row>
    <row r="29" spans="1:3" ht="14.4" x14ac:dyDescent="0.3">
      <c r="A29" s="40" t="s">
        <v>87</v>
      </c>
      <c r="B29" s="44"/>
      <c r="C29" s="118">
        <v>0</v>
      </c>
    </row>
    <row r="30" spans="1:3" ht="14.4" x14ac:dyDescent="0.3">
      <c r="A30" s="129" t="s">
        <v>41</v>
      </c>
      <c r="B30" s="130"/>
      <c r="C30" s="119">
        <f>SUM(C27:C29)</f>
        <v>12452.64</v>
      </c>
    </row>
    <row r="31" spans="1:3" ht="14.4" x14ac:dyDescent="0.3">
      <c r="A31" s="109" t="s">
        <v>17</v>
      </c>
      <c r="B31" s="110"/>
      <c r="C31" s="45"/>
    </row>
    <row r="32" spans="1:3" x14ac:dyDescent="0.25">
      <c r="A32" s="32" t="s">
        <v>22</v>
      </c>
      <c r="B32" s="110"/>
      <c r="C32" s="120">
        <v>15483.55</v>
      </c>
    </row>
    <row r="33" spans="1:3" x14ac:dyDescent="0.25">
      <c r="A33" s="32" t="s">
        <v>23</v>
      </c>
      <c r="B33" s="110"/>
      <c r="C33" s="120">
        <v>13891.16</v>
      </c>
    </row>
    <row r="34" spans="1:3" x14ac:dyDescent="0.25">
      <c r="A34" s="32" t="s">
        <v>24</v>
      </c>
      <c r="B34" s="110"/>
      <c r="C34" s="120">
        <v>0</v>
      </c>
    </row>
    <row r="35" spans="1:3" x14ac:dyDescent="0.25">
      <c r="A35" s="32" t="s">
        <v>25</v>
      </c>
      <c r="B35" s="110"/>
      <c r="C35" s="120">
        <v>54117.3</v>
      </c>
    </row>
    <row r="36" spans="1:3" x14ac:dyDescent="0.25">
      <c r="A36" s="32" t="s">
        <v>26</v>
      </c>
      <c r="B36" s="110"/>
      <c r="C36" s="120">
        <v>0</v>
      </c>
    </row>
    <row r="37" spans="1:3" ht="14.4" x14ac:dyDescent="0.3">
      <c r="A37" s="129" t="s">
        <v>42</v>
      </c>
      <c r="B37" s="130"/>
      <c r="C37" s="119">
        <f>SUM(C32:C36)</f>
        <v>83492.010000000009</v>
      </c>
    </row>
    <row r="38" spans="1:3" s="22" customFormat="1" ht="14.4" x14ac:dyDescent="0.3">
      <c r="A38" s="32"/>
      <c r="B38" s="111"/>
      <c r="C38" s="46"/>
    </row>
    <row r="39" spans="1:3" s="22" customFormat="1" ht="14.4" x14ac:dyDescent="0.3">
      <c r="A39" s="32"/>
      <c r="B39" s="111" t="s">
        <v>43</v>
      </c>
      <c r="C39" s="121">
        <v>29846.71</v>
      </c>
    </row>
    <row r="40" spans="1:3" s="22" customFormat="1" ht="14.4" x14ac:dyDescent="0.3">
      <c r="A40" s="32"/>
      <c r="B40" s="111"/>
      <c r="C40" s="47"/>
    </row>
    <row r="41" spans="1:3" ht="14.4" x14ac:dyDescent="0.3">
      <c r="A41" s="129" t="s">
        <v>44</v>
      </c>
      <c r="B41" s="130"/>
      <c r="C41" s="119">
        <f>C22-C30-C37-C39</f>
        <v>350363.01999999996</v>
      </c>
    </row>
    <row r="42" spans="1:3" ht="16.8" thickBot="1" x14ac:dyDescent="0.35">
      <c r="A42" s="131" t="s">
        <v>72</v>
      </c>
      <c r="B42" s="132"/>
      <c r="C42" s="48"/>
    </row>
    <row r="43" spans="1:3" ht="6" customHeight="1" thickTop="1" x14ac:dyDescent="0.25"/>
    <row r="44" spans="1:3" ht="31.5" customHeight="1" x14ac:dyDescent="0.25">
      <c r="A44" s="106" t="s">
        <v>50</v>
      </c>
    </row>
    <row r="45" spans="1:3" ht="39.6" x14ac:dyDescent="0.25">
      <c r="A45" s="117" t="s">
        <v>84</v>
      </c>
      <c r="B45" s="49"/>
      <c r="C45" s="49"/>
    </row>
    <row r="46" spans="1:3" ht="14.4" x14ac:dyDescent="0.25">
      <c r="A46" s="50" t="s">
        <v>38</v>
      </c>
      <c r="B46" s="50"/>
      <c r="C46" s="50"/>
    </row>
    <row r="47" spans="1:3" ht="26.4" x14ac:dyDescent="0.25">
      <c r="A47" s="107" t="s">
        <v>49</v>
      </c>
      <c r="B47" s="51"/>
      <c r="C47" s="51"/>
    </row>
    <row r="48" spans="1:3" x14ac:dyDescent="0.25">
      <c r="A48" s="106" t="s">
        <v>73</v>
      </c>
    </row>
    <row r="49" spans="1:1" ht="28.8" x14ac:dyDescent="0.25">
      <c r="A49" s="50" t="s">
        <v>71</v>
      </c>
    </row>
    <row r="50" spans="1:1" ht="39.6" x14ac:dyDescent="0.25">
      <c r="A50" s="115" t="s">
        <v>77</v>
      </c>
    </row>
    <row r="52" spans="1:1" x14ac:dyDescent="0.25">
      <c r="A52" s="122" t="s">
        <v>91</v>
      </c>
    </row>
    <row r="53" spans="1:1" x14ac:dyDescent="0.25">
      <c r="A53" s="122" t="s">
        <v>90</v>
      </c>
    </row>
    <row r="54" spans="1:1" x14ac:dyDescent="0.25">
      <c r="A54" s="122" t="s">
        <v>92</v>
      </c>
    </row>
  </sheetData>
  <mergeCells count="5">
    <mergeCell ref="A30:B30"/>
    <mergeCell ref="A37:B37"/>
    <mergeCell ref="A41:B41"/>
    <mergeCell ref="A42:B42"/>
    <mergeCell ref="A3:C3"/>
  </mergeCells>
  <pageMargins left="0.31496062992125984" right="0.31496062992125984" top="0.35433070866141736" bottom="0.15748031496062992" header="0" footer="0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 FPV</vt:lpstr>
      <vt:lpstr>RIS AMM corr-cap</vt:lpstr>
      <vt:lpstr>'Calcolo FPV'!Area_stampa</vt:lpstr>
      <vt:lpstr>'RIS AMM corr-cap'!Area_stampa</vt:lpstr>
    </vt:vector>
  </TitlesOfParts>
  <Company>Comune di Brescia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PLorenzini</dc:creator>
  <cp:lastModifiedBy>Angela</cp:lastModifiedBy>
  <cp:lastPrinted>2015-05-15T13:05:14Z</cp:lastPrinted>
  <dcterms:created xsi:type="dcterms:W3CDTF">2013-05-17T10:32:21Z</dcterms:created>
  <dcterms:modified xsi:type="dcterms:W3CDTF">2015-10-23T10:04:44Z</dcterms:modified>
</cp:coreProperties>
</file>